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85" windowHeight="7830" firstSheet="1" activeTab="4"/>
  </bookViews>
  <sheets>
    <sheet name="DECKBLATT" sheetId="1" r:id="rId1"/>
    <sheet name="Tabelle1" sheetId="2" r:id="rId2"/>
    <sheet name="Diagramm1" sheetId="3" r:id="rId3"/>
    <sheet name="Trendgliedermittlung" sheetId="4" r:id="rId4"/>
    <sheet name="Formelergebnis" sheetId="5" r:id="rId5"/>
    <sheet name="Zusammenfassung" sheetId="6" r:id="rId6"/>
  </sheets>
  <definedNames>
    <definedName name="wrn.POLAREN._.TF." localSheetId="4" hidden="1">{#N/A,#N/A,TRUE,"Tab1";#N/A,#N/A,TRUE,"Tabelle1"}</definedName>
    <definedName name="wrn.POLAREN._.TF." localSheetId="3" hidden="1">{#N/A,#N/A,TRUE,"Tab1";#N/A,#N/A,TRUE,"Tabelle1"}</definedName>
    <definedName name="wrn.POLAREN._.TF." localSheetId="5" hidden="1">{#N/A,#N/A,TRUE,"Tab1";#N/A,#N/A,TRUE,"Tabelle1"}</definedName>
    <definedName name="wrn.POLAREN._.TF." hidden="1">{#N/A,#N/A,TRUE,"Tab1";#N/A,#N/A,TRUE,"Tabelle1"}</definedName>
  </definedNames>
  <calcPr fullCalcOnLoad="1"/>
</workbook>
</file>

<file path=xl/sharedStrings.xml><?xml version="1.0" encoding="utf-8"?>
<sst xmlns="http://schemas.openxmlformats.org/spreadsheetml/2006/main" count="35" uniqueCount="32">
  <si>
    <t>AEROCALC-96</t>
  </si>
  <si>
    <t>GEGENSTAND:</t>
  </si>
  <si>
    <t>VERFAHREN ZUR</t>
  </si>
  <si>
    <t>BERECHNUNG DER</t>
  </si>
  <si>
    <t>DICHTEHÖHE</t>
  </si>
  <si>
    <t>BESCHREIBUNG:</t>
  </si>
  <si>
    <t>Ermittlung einer Formel für die Berechnung</t>
  </si>
  <si>
    <t>der Dichtehöhe nach  Ergebnissen eines</t>
  </si>
  <si>
    <t>elektronischen Navigationsrechners zur</t>
  </si>
  <si>
    <t>Anwendung in  PC-Rechenprogrammen</t>
  </si>
  <si>
    <t>bei gegebener Druckhöhe und aktueller</t>
  </si>
  <si>
    <t>Temperatur der Atmosphäre.</t>
  </si>
  <si>
    <t>Errechnete Dichtehöhen bei gegebener Druckhöhe und Temperatur</t>
  </si>
  <si>
    <t>errechnet mit Navigationsrechner "PATHFINDER asa CX-1"</t>
  </si>
  <si>
    <t>PRESS.ALT.</t>
  </si>
  <si>
    <t>TEMP.</t>
  </si>
  <si>
    <t>Die errechneten Dichtehöhen werden in einem Diagramm dargestellt. Für die einzelnen Kurven wird jeweils eine polynomische Trendline zweiter Ordnung</t>
  </si>
  <si>
    <t>gebildet. Die Formeln für diese Trendlinien sind im Diagramm dargestellt. Alle Trendlinien haben ein Bestimmtheitsmaß von R=1, das heißt, daß sie sehr ge-</t>
  </si>
  <si>
    <t xml:space="preserve">nau den Kurven des Diagramms entsprechen. </t>
  </si>
  <si>
    <t>Hp</t>
  </si>
  <si>
    <t>1.Trendglied</t>
  </si>
  <si>
    <t>2.Trendglied</t>
  </si>
  <si>
    <t>3.Trendglied</t>
  </si>
  <si>
    <t>t [°C] n.IS</t>
  </si>
  <si>
    <t>Druckhöhe [ft]</t>
  </si>
  <si>
    <t>Dichtehöhe [ft]</t>
  </si>
  <si>
    <t>TRENDERMITTLUNG  der EINZELGLIEDER der TRENDLINIEN des DIAGRAMMS</t>
  </si>
  <si>
    <t>Druckhöhe</t>
  </si>
  <si>
    <t>Sollwert [ft]</t>
  </si>
  <si>
    <t>FORMEL zur BERECHNUNG</t>
  </si>
  <si>
    <t>bei gegebener Temperatur t</t>
  </si>
  <si>
    <r>
      <t>und Druckhöhe   H</t>
    </r>
    <r>
      <rPr>
        <vertAlign val="subscript"/>
        <sz val="9"/>
        <rFont val="Arial"/>
        <family val="2"/>
      </rPr>
      <t>press</t>
    </r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</si>
</sst>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0.0"/>
    <numFmt numFmtId="173" formatCode="0.0000"/>
    <numFmt numFmtId="174" formatCode=";;;"/>
    <numFmt numFmtId="175" formatCode="0."/>
    <numFmt numFmtId="176" formatCode="0.00000"/>
    <numFmt numFmtId="177" formatCode="0.000"/>
    <numFmt numFmtId="178" formatCode="#####.000"/>
    <numFmt numFmtId="179" formatCode="0000.000"/>
    <numFmt numFmtId="180" formatCode="0.000000"/>
    <numFmt numFmtId="181" formatCode="0.00000000"/>
    <numFmt numFmtId="182" formatCode="###"/>
    <numFmt numFmtId="183" formatCode="#,##0.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24"/>
      <color indexed="48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  <font>
      <sz val="12"/>
      <name val="Arial"/>
      <family val="2"/>
    </font>
    <font>
      <vertAlign val="subscript"/>
      <sz val="11.75"/>
      <name val="Arial"/>
      <family val="2"/>
    </font>
    <font>
      <vertAlign val="sub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10"/>
        <bgColor indexed="9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18" applyFont="1">
      <alignment/>
      <protection/>
    </xf>
    <xf numFmtId="0" fontId="5" fillId="0" borderId="0" xfId="18" applyFont="1">
      <alignment/>
      <protection/>
    </xf>
    <xf numFmtId="0" fontId="0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" fillId="0" borderId="0" xfId="18" applyFont="1">
      <alignment/>
      <protection/>
    </xf>
    <xf numFmtId="0" fontId="0" fillId="0" borderId="0" xfId="18" applyFont="1" applyProtection="1">
      <alignment/>
      <protection locked="0"/>
    </xf>
    <xf numFmtId="17" fontId="0" fillId="0" borderId="0" xfId="18" applyNumberFormat="1" applyFont="1" applyProtection="1">
      <alignment/>
      <protection locked="0"/>
    </xf>
    <xf numFmtId="0" fontId="0" fillId="0" borderId="0" xfId="18" applyFont="1" applyProtection="1">
      <alignment/>
      <protection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DECKBLAT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DENSITY  ALTITUDE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0815"/>
          <c:w val="0.6225"/>
          <c:h val="0.881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Tabelle1!$B$6:$B$20</c:f>
              <c:numCache>
                <c:ptCount val="15"/>
                <c:pt idx="0">
                  <c:v>-5920</c:v>
                </c:pt>
                <c:pt idx="1">
                  <c:v>-5198</c:v>
                </c:pt>
                <c:pt idx="2">
                  <c:v>-4493</c:v>
                </c:pt>
                <c:pt idx="3">
                  <c:v>-3806</c:v>
                </c:pt>
                <c:pt idx="4">
                  <c:v>-3135</c:v>
                </c:pt>
                <c:pt idx="5">
                  <c:v>-2479</c:v>
                </c:pt>
                <c:pt idx="6">
                  <c:v>-1838</c:v>
                </c:pt>
                <c:pt idx="7">
                  <c:v>-1212</c:v>
                </c:pt>
                <c:pt idx="8">
                  <c:v>-599</c:v>
                </c:pt>
                <c:pt idx="9">
                  <c:v>0</c:v>
                </c:pt>
                <c:pt idx="10">
                  <c:v>587</c:v>
                </c:pt>
                <c:pt idx="11">
                  <c:v>1161</c:v>
                </c:pt>
                <c:pt idx="12">
                  <c:v>1724</c:v>
                </c:pt>
                <c:pt idx="13">
                  <c:v>2275</c:v>
                </c:pt>
                <c:pt idx="14">
                  <c:v>2816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Tabelle1!$C$4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Tabelle1!$C$6:$C$20</c:f>
              <c:numCache>
                <c:ptCount val="15"/>
                <c:pt idx="0">
                  <c:v>-4636</c:v>
                </c:pt>
                <c:pt idx="1">
                  <c:v>-3920</c:v>
                </c:pt>
                <c:pt idx="2">
                  <c:v>-3221</c:v>
                </c:pt>
                <c:pt idx="3">
                  <c:v>-2540</c:v>
                </c:pt>
                <c:pt idx="4">
                  <c:v>-1874</c:v>
                </c:pt>
                <c:pt idx="5">
                  <c:v>-1224</c:v>
                </c:pt>
                <c:pt idx="6">
                  <c:v>-589</c:v>
                </c:pt>
                <c:pt idx="7">
                  <c:v>32</c:v>
                </c:pt>
                <c:pt idx="8">
                  <c:v>640</c:v>
                </c:pt>
                <c:pt idx="9">
                  <c:v>1234</c:v>
                </c:pt>
                <c:pt idx="10">
                  <c:v>1816</c:v>
                </c:pt>
                <c:pt idx="11">
                  <c:v>2385</c:v>
                </c:pt>
                <c:pt idx="12">
                  <c:v>2943</c:v>
                </c:pt>
                <c:pt idx="13">
                  <c:v>3490</c:v>
                </c:pt>
                <c:pt idx="14">
                  <c:v>4026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Tabelle1!$D$4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Tabelle1!$D$6:$D$20</c:f>
              <c:numCache>
                <c:ptCount val="15"/>
                <c:pt idx="0">
                  <c:v>-3354</c:v>
                </c:pt>
                <c:pt idx="1">
                  <c:v>-2644</c:v>
                </c:pt>
                <c:pt idx="2">
                  <c:v>-1951</c:v>
                </c:pt>
                <c:pt idx="3">
                  <c:v>-1276</c:v>
                </c:pt>
                <c:pt idx="4">
                  <c:v>-616</c:v>
                </c:pt>
                <c:pt idx="5">
                  <c:v>29</c:v>
                </c:pt>
                <c:pt idx="6">
                  <c:v>659</c:v>
                </c:pt>
                <c:pt idx="7">
                  <c:v>1274</c:v>
                </c:pt>
                <c:pt idx="8">
                  <c:v>1877</c:v>
                </c:pt>
                <c:pt idx="9">
                  <c:v>2466</c:v>
                </c:pt>
                <c:pt idx="10">
                  <c:v>3043</c:v>
                </c:pt>
                <c:pt idx="11">
                  <c:v>3607</c:v>
                </c:pt>
                <c:pt idx="12">
                  <c:v>4161</c:v>
                </c:pt>
                <c:pt idx="13">
                  <c:v>4703</c:v>
                </c:pt>
                <c:pt idx="14">
                  <c:v>5234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Tabelle1!$E$4</c:f>
              <c:strCache>
                <c:ptCount val="1"/>
                <c:pt idx="0">
                  <c:v>3000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Tabelle1!$E$6:$E$20</c:f>
              <c:numCache>
                <c:ptCount val="15"/>
                <c:pt idx="0">
                  <c:v>-2074</c:v>
                </c:pt>
                <c:pt idx="1">
                  <c:v>-1370</c:v>
                </c:pt>
                <c:pt idx="2">
                  <c:v>-683</c:v>
                </c:pt>
                <c:pt idx="3">
                  <c:v>-13</c:v>
                </c:pt>
                <c:pt idx="4">
                  <c:v>641</c:v>
                </c:pt>
                <c:pt idx="5">
                  <c:v>1280</c:v>
                </c:pt>
                <c:pt idx="6">
                  <c:v>1904</c:v>
                </c:pt>
                <c:pt idx="7">
                  <c:v>2515</c:v>
                </c:pt>
                <c:pt idx="8">
                  <c:v>3112</c:v>
                </c:pt>
                <c:pt idx="9">
                  <c:v>3696</c:v>
                </c:pt>
                <c:pt idx="10">
                  <c:v>4268</c:v>
                </c:pt>
                <c:pt idx="11">
                  <c:v>4828</c:v>
                </c:pt>
                <c:pt idx="12">
                  <c:v>5376</c:v>
                </c:pt>
                <c:pt idx="13">
                  <c:v>5913</c:v>
                </c:pt>
                <c:pt idx="14">
                  <c:v>6440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Tabelle1!$F$4</c:f>
              <c:strCache>
                <c:ptCount val="1"/>
                <c:pt idx="0">
                  <c:v>4000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Tabelle1!$F$6:$F$20</c:f>
              <c:numCache>
                <c:ptCount val="15"/>
                <c:pt idx="0">
                  <c:v>-796</c:v>
                </c:pt>
                <c:pt idx="1">
                  <c:v>-98</c:v>
                </c:pt>
                <c:pt idx="2">
                  <c:v>582</c:v>
                </c:pt>
                <c:pt idx="3">
                  <c:v>1247</c:v>
                </c:pt>
                <c:pt idx="4">
                  <c:v>1895</c:v>
                </c:pt>
                <c:pt idx="5">
                  <c:v>2529</c:v>
                </c:pt>
                <c:pt idx="6">
                  <c:v>3148</c:v>
                </c:pt>
                <c:pt idx="7">
                  <c:v>3753</c:v>
                </c:pt>
                <c:pt idx="8">
                  <c:v>4345</c:v>
                </c:pt>
                <c:pt idx="9">
                  <c:v>4924</c:v>
                </c:pt>
                <c:pt idx="10">
                  <c:v>5491</c:v>
                </c:pt>
                <c:pt idx="11">
                  <c:v>6046</c:v>
                </c:pt>
                <c:pt idx="12">
                  <c:v>6589</c:v>
                </c:pt>
                <c:pt idx="13">
                  <c:v>7122</c:v>
                </c:pt>
                <c:pt idx="14">
                  <c:v>7644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Tabelle1!$G$4</c:f>
              <c:strCache>
                <c:ptCount val="1"/>
                <c:pt idx="0">
                  <c:v>5000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Tabelle1!$G$6:$G$20</c:f>
              <c:numCache>
                <c:ptCount val="15"/>
                <c:pt idx="0">
                  <c:v>480</c:v>
                </c:pt>
                <c:pt idx="1">
                  <c:v>1171</c:v>
                </c:pt>
                <c:pt idx="2">
                  <c:v>1846</c:v>
                </c:pt>
                <c:pt idx="3">
                  <c:v>2505</c:v>
                </c:pt>
                <c:pt idx="4">
                  <c:v>3147</c:v>
                </c:pt>
                <c:pt idx="5">
                  <c:v>3775</c:v>
                </c:pt>
                <c:pt idx="6">
                  <c:v>4389</c:v>
                </c:pt>
                <c:pt idx="7">
                  <c:v>4989</c:v>
                </c:pt>
                <c:pt idx="8">
                  <c:v>5576</c:v>
                </c:pt>
                <c:pt idx="9">
                  <c:v>6150</c:v>
                </c:pt>
                <c:pt idx="10">
                  <c:v>6712</c:v>
                </c:pt>
                <c:pt idx="11">
                  <c:v>7262</c:v>
                </c:pt>
                <c:pt idx="12">
                  <c:v>7801</c:v>
                </c:pt>
                <c:pt idx="13">
                  <c:v>8329</c:v>
                </c:pt>
                <c:pt idx="14">
                  <c:v>8846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Tabelle1!$H$4</c:f>
              <c:strCache>
                <c:ptCount val="1"/>
                <c:pt idx="0">
                  <c:v>6000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Tabelle1!$H$6:$H$20</c:f>
              <c:numCache>
                <c:ptCount val="15"/>
                <c:pt idx="0">
                  <c:v>1753</c:v>
                </c:pt>
                <c:pt idx="1">
                  <c:v>2439</c:v>
                </c:pt>
                <c:pt idx="2">
                  <c:v>3108</c:v>
                </c:pt>
                <c:pt idx="3">
                  <c:v>3760</c:v>
                </c:pt>
                <c:pt idx="4">
                  <c:v>4398</c:v>
                </c:pt>
                <c:pt idx="5">
                  <c:v>5020</c:v>
                </c:pt>
                <c:pt idx="6">
                  <c:v>5628</c:v>
                </c:pt>
                <c:pt idx="7">
                  <c:v>6223</c:v>
                </c:pt>
                <c:pt idx="8">
                  <c:v>6804</c:v>
                </c:pt>
                <c:pt idx="9">
                  <c:v>7373</c:v>
                </c:pt>
                <c:pt idx="10">
                  <c:v>7930</c:v>
                </c:pt>
                <c:pt idx="11">
                  <c:v>8476</c:v>
                </c:pt>
                <c:pt idx="12">
                  <c:v>9010</c:v>
                </c:pt>
                <c:pt idx="13">
                  <c:v>9533</c:v>
                </c:pt>
                <c:pt idx="14">
                  <c:v>10046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Tabelle1!$I$4</c:f>
              <c:strCache>
                <c:ptCount val="1"/>
                <c:pt idx="0">
                  <c:v>7000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Tabelle1!$I$6:$I$20</c:f>
              <c:numCache>
                <c:ptCount val="15"/>
                <c:pt idx="0">
                  <c:v>3025</c:v>
                </c:pt>
                <c:pt idx="1">
                  <c:v>3704</c:v>
                </c:pt>
                <c:pt idx="2">
                  <c:v>4367</c:v>
                </c:pt>
                <c:pt idx="3">
                  <c:v>5014</c:v>
                </c:pt>
                <c:pt idx="4">
                  <c:v>5646</c:v>
                </c:pt>
                <c:pt idx="5">
                  <c:v>6263</c:v>
                </c:pt>
                <c:pt idx="6">
                  <c:v>6865</c:v>
                </c:pt>
                <c:pt idx="7">
                  <c:v>7455</c:v>
                </c:pt>
                <c:pt idx="8">
                  <c:v>8031</c:v>
                </c:pt>
                <c:pt idx="9">
                  <c:v>8595</c:v>
                </c:pt>
                <c:pt idx="10">
                  <c:v>9147</c:v>
                </c:pt>
                <c:pt idx="11">
                  <c:v>9688</c:v>
                </c:pt>
                <c:pt idx="12">
                  <c:v>10217</c:v>
                </c:pt>
                <c:pt idx="13">
                  <c:v>10736</c:v>
                </c:pt>
                <c:pt idx="14">
                  <c:v>11245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Tabelle1!$J$4</c:f>
              <c:strCache>
                <c:ptCount val="1"/>
                <c:pt idx="0">
                  <c:v>8000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Tabelle1!$J$6:$J$20</c:f>
              <c:numCache>
                <c:ptCount val="15"/>
                <c:pt idx="0">
                  <c:v>4294</c:v>
                </c:pt>
                <c:pt idx="1">
                  <c:v>4968</c:v>
                </c:pt>
                <c:pt idx="2">
                  <c:v>5625</c:v>
                </c:pt>
                <c:pt idx="3">
                  <c:v>6266</c:v>
                </c:pt>
                <c:pt idx="4">
                  <c:v>6892</c:v>
                </c:pt>
                <c:pt idx="5">
                  <c:v>7503</c:v>
                </c:pt>
                <c:pt idx="6">
                  <c:v>8101</c:v>
                </c:pt>
                <c:pt idx="7">
                  <c:v>8685</c:v>
                </c:pt>
                <c:pt idx="8">
                  <c:v>9256</c:v>
                </c:pt>
                <c:pt idx="9">
                  <c:v>9815</c:v>
                </c:pt>
                <c:pt idx="10">
                  <c:v>10362</c:v>
                </c:pt>
                <c:pt idx="11">
                  <c:v>10898</c:v>
                </c:pt>
                <c:pt idx="12">
                  <c:v>11423</c:v>
                </c:pt>
                <c:pt idx="13">
                  <c:v>11937</c:v>
                </c:pt>
                <c:pt idx="14">
                  <c:v>12441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Tabelle1!$K$4</c:f>
              <c:strCache>
                <c:ptCount val="1"/>
                <c:pt idx="0">
                  <c:v>9000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Tabelle1!$K$6:$K$20</c:f>
              <c:numCache>
                <c:ptCount val="15"/>
                <c:pt idx="0">
                  <c:v>5562</c:v>
                </c:pt>
                <c:pt idx="1">
                  <c:v>6229</c:v>
                </c:pt>
                <c:pt idx="2">
                  <c:v>6880</c:v>
                </c:pt>
                <c:pt idx="3">
                  <c:v>7515</c:v>
                </c:pt>
                <c:pt idx="4">
                  <c:v>8136</c:v>
                </c:pt>
                <c:pt idx="5">
                  <c:v>8741</c:v>
                </c:pt>
                <c:pt idx="6">
                  <c:v>9334</c:v>
                </c:pt>
                <c:pt idx="7">
                  <c:v>9912</c:v>
                </c:pt>
                <c:pt idx="8">
                  <c:v>10479</c:v>
                </c:pt>
                <c:pt idx="9">
                  <c:v>11033</c:v>
                </c:pt>
                <c:pt idx="10">
                  <c:v>11575</c:v>
                </c:pt>
                <c:pt idx="11">
                  <c:v>12106</c:v>
                </c:pt>
                <c:pt idx="12">
                  <c:v>12626</c:v>
                </c:pt>
                <c:pt idx="13">
                  <c:v>13135</c:v>
                </c:pt>
                <c:pt idx="14">
                  <c:v>13635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Tabelle1!$L$4</c:f>
              <c:strCache>
                <c:ptCount val="1"/>
                <c:pt idx="0">
                  <c:v>10000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Tabelle1!$L$6:$L$20</c:f>
              <c:numCache>
                <c:ptCount val="15"/>
                <c:pt idx="0">
                  <c:v>6827</c:v>
                </c:pt>
                <c:pt idx="1">
                  <c:v>7488</c:v>
                </c:pt>
                <c:pt idx="2">
                  <c:v>8133</c:v>
                </c:pt>
                <c:pt idx="3">
                  <c:v>8763</c:v>
                </c:pt>
                <c:pt idx="4">
                  <c:v>9377</c:v>
                </c:pt>
                <c:pt idx="5">
                  <c:v>9978</c:v>
                </c:pt>
                <c:pt idx="6">
                  <c:v>10564</c:v>
                </c:pt>
                <c:pt idx="7">
                  <c:v>11138</c:v>
                </c:pt>
                <c:pt idx="8">
                  <c:v>11699</c:v>
                </c:pt>
                <c:pt idx="9">
                  <c:v>12248</c:v>
                </c:pt>
                <c:pt idx="10">
                  <c:v>12785</c:v>
                </c:pt>
                <c:pt idx="11">
                  <c:v>13312</c:v>
                </c:pt>
                <c:pt idx="12">
                  <c:v>13827</c:v>
                </c:pt>
                <c:pt idx="13">
                  <c:v>14332</c:v>
                </c:pt>
                <c:pt idx="14">
                  <c:v>14827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Tabelle1!$M$4</c:f>
              <c:strCache>
                <c:ptCount val="1"/>
                <c:pt idx="0">
                  <c:v>11000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Tabelle1!$M$6:$M$20</c:f>
              <c:numCache>
                <c:ptCount val="15"/>
                <c:pt idx="0">
                  <c:v>8089</c:v>
                </c:pt>
                <c:pt idx="1">
                  <c:v>8745</c:v>
                </c:pt>
                <c:pt idx="2">
                  <c:v>9384</c:v>
                </c:pt>
                <c:pt idx="3">
                  <c:v>10008</c:v>
                </c:pt>
                <c:pt idx="4">
                  <c:v>10617</c:v>
                </c:pt>
                <c:pt idx="5">
                  <c:v>11212</c:v>
                </c:pt>
                <c:pt idx="6">
                  <c:v>11793</c:v>
                </c:pt>
                <c:pt idx="7">
                  <c:v>12362</c:v>
                </c:pt>
                <c:pt idx="8">
                  <c:v>12918</c:v>
                </c:pt>
                <c:pt idx="9">
                  <c:v>13462</c:v>
                </c:pt>
                <c:pt idx="10">
                  <c:v>13994</c:v>
                </c:pt>
                <c:pt idx="11">
                  <c:v>14515</c:v>
                </c:pt>
                <c:pt idx="12">
                  <c:v>15026</c:v>
                </c:pt>
                <c:pt idx="13">
                  <c:v>15526</c:v>
                </c:pt>
                <c:pt idx="14">
                  <c:v>16017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Tabelle1!$N$4</c:f>
              <c:strCache>
                <c:ptCount val="1"/>
                <c:pt idx="0">
                  <c:v>12000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Tabelle1!$N$6:$N$20</c:f>
              <c:numCache>
                <c:ptCount val="15"/>
                <c:pt idx="0">
                  <c:v>9350</c:v>
                </c:pt>
                <c:pt idx="1">
                  <c:v>9999</c:v>
                </c:pt>
                <c:pt idx="2">
                  <c:v>10633</c:v>
                </c:pt>
                <c:pt idx="3">
                  <c:v>11251</c:v>
                </c:pt>
                <c:pt idx="4">
                  <c:v>11854</c:v>
                </c:pt>
                <c:pt idx="5">
                  <c:v>12444</c:v>
                </c:pt>
                <c:pt idx="6">
                  <c:v>13020</c:v>
                </c:pt>
                <c:pt idx="7">
                  <c:v>13583</c:v>
                </c:pt>
                <c:pt idx="8">
                  <c:v>14134</c:v>
                </c:pt>
                <c:pt idx="9">
                  <c:v>14673</c:v>
                </c:pt>
                <c:pt idx="10">
                  <c:v>15200</c:v>
                </c:pt>
                <c:pt idx="11">
                  <c:v>15717</c:v>
                </c:pt>
                <c:pt idx="12">
                  <c:v>16223</c:v>
                </c:pt>
                <c:pt idx="13">
                  <c:v>16719</c:v>
                </c:pt>
                <c:pt idx="14">
                  <c:v>17204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Tabelle1!$O$4</c:f>
              <c:strCache>
                <c:ptCount val="1"/>
                <c:pt idx="0">
                  <c:v>13000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Tabelle1!$O$6:$O$20</c:f>
              <c:numCache>
                <c:ptCount val="15"/>
                <c:pt idx="0">
                  <c:v>10608</c:v>
                </c:pt>
                <c:pt idx="1">
                  <c:v>11252</c:v>
                </c:pt>
                <c:pt idx="2">
                  <c:v>11879</c:v>
                </c:pt>
                <c:pt idx="3">
                  <c:v>12492</c:v>
                </c:pt>
                <c:pt idx="4">
                  <c:v>13089</c:v>
                </c:pt>
                <c:pt idx="5">
                  <c:v>13674</c:v>
                </c:pt>
                <c:pt idx="6">
                  <c:v>14244</c:v>
                </c:pt>
                <c:pt idx="7">
                  <c:v>14802</c:v>
                </c:pt>
                <c:pt idx="8">
                  <c:v>15348</c:v>
                </c:pt>
                <c:pt idx="9">
                  <c:v>15882</c:v>
                </c:pt>
                <c:pt idx="10">
                  <c:v>16405</c:v>
                </c:pt>
                <c:pt idx="11">
                  <c:v>16916</c:v>
                </c:pt>
                <c:pt idx="12">
                  <c:v>17418</c:v>
                </c:pt>
                <c:pt idx="13">
                  <c:v>17909</c:v>
                </c:pt>
                <c:pt idx="14">
                  <c:v>18390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Tabelle1!$P$4</c:f>
              <c:strCache>
                <c:ptCount val="1"/>
                <c:pt idx="0">
                  <c:v>14000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Tabelle1!$P$6:$P$20</c:f>
              <c:numCache>
                <c:ptCount val="15"/>
                <c:pt idx="0">
                  <c:v>11864</c:v>
                </c:pt>
                <c:pt idx="1">
                  <c:v>12502</c:v>
                </c:pt>
                <c:pt idx="2">
                  <c:v>13123</c:v>
                </c:pt>
                <c:pt idx="3">
                  <c:v>13730</c:v>
                </c:pt>
                <c:pt idx="4">
                  <c:v>14323</c:v>
                </c:pt>
                <c:pt idx="5">
                  <c:v>14901</c:v>
                </c:pt>
                <c:pt idx="6">
                  <c:v>15467</c:v>
                </c:pt>
                <c:pt idx="7">
                  <c:v>16019</c:v>
                </c:pt>
                <c:pt idx="8">
                  <c:v>16560</c:v>
                </c:pt>
                <c:pt idx="9">
                  <c:v>17089</c:v>
                </c:pt>
                <c:pt idx="10">
                  <c:v>17607</c:v>
                </c:pt>
                <c:pt idx="11">
                  <c:v>18114</c:v>
                </c:pt>
                <c:pt idx="12">
                  <c:v>18610</c:v>
                </c:pt>
                <c:pt idx="13">
                  <c:v>19097</c:v>
                </c:pt>
                <c:pt idx="14">
                  <c:v>19574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Tabelle1!$Q$4</c:f>
              <c:strCache>
                <c:ptCount val="1"/>
                <c:pt idx="0">
                  <c:v>15000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Tabelle1!$A$6:$A$20</c:f>
              <c:numCache>
                <c:ptCount val="15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</c:numCache>
            </c:numRef>
          </c:xVal>
          <c:yVal>
            <c:numRef>
              <c:f>Tabelle1!$Q$6:$Q$20</c:f>
              <c:numCache>
                <c:ptCount val="15"/>
                <c:pt idx="0">
                  <c:v>13118</c:v>
                </c:pt>
                <c:pt idx="1">
                  <c:v>13750</c:v>
                </c:pt>
                <c:pt idx="2">
                  <c:v>14366</c:v>
                </c:pt>
                <c:pt idx="3">
                  <c:v>14967</c:v>
                </c:pt>
                <c:pt idx="4">
                  <c:v>15553</c:v>
                </c:pt>
                <c:pt idx="5">
                  <c:v>16127</c:v>
                </c:pt>
                <c:pt idx="6">
                  <c:v>16687</c:v>
                </c:pt>
                <c:pt idx="7">
                  <c:v>17234</c:v>
                </c:pt>
                <c:pt idx="8">
                  <c:v>17770</c:v>
                </c:pt>
                <c:pt idx="9">
                  <c:v>18294</c:v>
                </c:pt>
                <c:pt idx="10">
                  <c:v>18807</c:v>
                </c:pt>
                <c:pt idx="11">
                  <c:v>19309</c:v>
                </c:pt>
                <c:pt idx="12">
                  <c:v>19801</c:v>
                </c:pt>
                <c:pt idx="13">
                  <c:v>20283</c:v>
                </c:pt>
                <c:pt idx="14">
                  <c:v>20755</c:v>
                </c:pt>
              </c:numCache>
            </c:numRef>
          </c:yVal>
          <c:smooth val="1"/>
        </c:ser>
        <c:axId val="47417937"/>
        <c:axId val="24108250"/>
      </c:scatterChart>
      <c:valAx>
        <c:axId val="4741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4108250"/>
        <c:crosses val="autoZero"/>
        <c:crossBetween val="midCat"/>
        <c:dispUnits/>
      </c:valAx>
      <c:valAx>
        <c:axId val="24108250"/>
        <c:scaling>
          <c:orientation val="minMax"/>
          <c:max val="20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ALT.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7417937"/>
        <c:crossesAt val="-30"/>
        <c:crossBetween val="midCat"/>
        <c:dispUnits/>
        <c:majorUnit val="2000"/>
        <c:minorUnit val="2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075"/>
          <c:w val="0.18075"/>
          <c:h val="0.4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1.Trendglied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1"/>
          <c:w val="0.58875"/>
          <c:h val="0.6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Trendgliedermittlung!$B$4</c:f>
              <c:strCache>
                <c:ptCount val="1"/>
                <c:pt idx="0">
                  <c:v>1.Trendglied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Trendgliedermittlung!$A$5:$A$12</c:f>
              <c:numCache/>
            </c:numRef>
          </c:xVal>
          <c:yVal>
            <c:numRef>
              <c:f>Trendgliedermittlung!$B$5:$B$12</c:f>
              <c:numCache/>
            </c:numRef>
          </c:yVal>
          <c:smooth val="1"/>
        </c:ser>
        <c:axId val="15647659"/>
        <c:axId val="6611204"/>
      </c:scatterChart>
      <c:valAx>
        <c:axId val="1564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1204"/>
        <c:crosses val="autoZero"/>
        <c:crossBetween val="midCat"/>
        <c:dispUnits/>
      </c:valAx>
      <c:valAx>
        <c:axId val="661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4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2.Trendglied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175"/>
          <c:w val="0.58725"/>
          <c:h val="0.631"/>
        </c:manualLayout>
      </c:layout>
      <c:scatterChart>
        <c:scatterStyle val="smooth"/>
        <c:varyColors val="0"/>
        <c:ser>
          <c:idx val="0"/>
          <c:order val="0"/>
          <c:tx>
            <c:strRef>
              <c:f>Trendgliedermittlung!$D$4</c:f>
              <c:strCache>
                <c:ptCount val="1"/>
                <c:pt idx="0">
                  <c:v>2.Trendglied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Trendgliedermittlung!$A$5:$A$12</c:f>
              <c:numCache/>
            </c:numRef>
          </c:xVal>
          <c:yVal>
            <c:numRef>
              <c:f>Trendgliedermittlung!$D$5:$D$12</c:f>
              <c:numCache/>
            </c:numRef>
          </c:yVal>
          <c:smooth val="1"/>
        </c:ser>
        <c:axId val="59500837"/>
        <c:axId val="65745486"/>
      </c:scatterChart>
      <c:valAx>
        <c:axId val="5950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45486"/>
        <c:crosses val="autoZero"/>
        <c:crossBetween val="midCat"/>
        <c:dispUnits/>
      </c:valAx>
      <c:valAx>
        <c:axId val="6574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00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3.Trendglied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075"/>
          <c:w val="0.584"/>
          <c:h val="0.68725"/>
        </c:manualLayout>
      </c:layout>
      <c:scatterChart>
        <c:scatterStyle val="smooth"/>
        <c:varyColors val="0"/>
        <c:ser>
          <c:idx val="0"/>
          <c:order val="0"/>
          <c:tx>
            <c:strRef>
              <c:f>Trendgliedermittlung!$F$4</c:f>
              <c:strCache>
                <c:ptCount val="1"/>
                <c:pt idx="0">
                  <c:v>3.Trendglied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Trendgliedermittlung!$A$5:$A$12</c:f>
              <c:numCache/>
            </c:numRef>
          </c:xVal>
          <c:yVal>
            <c:numRef>
              <c:f>Trendgliedermittlung!$F$5:$F$12</c:f>
              <c:numCache/>
            </c:numRef>
          </c:yVal>
          <c:smooth val="1"/>
        </c:ser>
        <c:axId val="54838463"/>
        <c:axId val="23784120"/>
      </c:scatterChart>
      <c:valAx>
        <c:axId val="54838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84120"/>
        <c:crosses val="autoZero"/>
        <c:crossBetween val="midCat"/>
        <c:dispUnits/>
      </c:valAx>
      <c:valAx>
        <c:axId val="23784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38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FEHLERKURVE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9"/>
          <c:w val="0.86075"/>
          <c:h val="0.82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Formelergebnis!$A$13</c:f>
              <c:strCache>
                <c:ptCount val="1"/>
                <c:pt idx="0">
                  <c:v>Dichtehöhe [ft]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Formelergebnis!$B$10:$I$10</c:f>
              <c:numCache/>
            </c:numRef>
          </c:xVal>
          <c:yVal>
            <c:numRef>
              <c:f>Formelergebnis!$B$13:$I$13</c:f>
              <c:numCache/>
            </c:numRef>
          </c:yVal>
          <c:smooth val="1"/>
        </c:ser>
        <c:ser>
          <c:idx val="1"/>
          <c:order val="1"/>
          <c:tx>
            <c:strRef>
              <c:f>Formelergebnis!$A$14</c:f>
              <c:strCache>
                <c:ptCount val="1"/>
                <c:pt idx="0">
                  <c:v>Sollwert [ft]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Formelergebnis!$B$10:$I$10</c:f>
              <c:numCache/>
            </c:numRef>
          </c:xVal>
          <c:yVal>
            <c:numRef>
              <c:f>Formelergebnis!$B$14:$I$14</c:f>
              <c:numCache/>
            </c:numRef>
          </c:yVal>
          <c:smooth val="1"/>
        </c:ser>
        <c:axId val="12730489"/>
        <c:axId val="47465538"/>
      </c:scatterChart>
      <c:valAx>
        <c:axId val="12730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Druckhöhe  H</a:t>
                </a:r>
                <a:r>
                  <a:rPr lang="en-US" cap="none" sz="1175" b="0" i="0" u="none" baseline="-25000">
                    <a:latin typeface="Arial"/>
                    <a:ea typeface="Arial"/>
                    <a:cs typeface="Arial"/>
                  </a:rPr>
                  <a:t>press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65538"/>
        <c:crosses val="autoZero"/>
        <c:crossBetween val="midCat"/>
        <c:dispUnits/>
      </c:valAx>
      <c:valAx>
        <c:axId val="4746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Dichtehöhe H</a:t>
                </a:r>
                <a:r>
                  <a:rPr lang="en-US" cap="none" sz="1175" b="0" i="0" u="none" baseline="-25000">
                    <a:latin typeface="Arial"/>
                    <a:ea typeface="Arial"/>
                    <a:cs typeface="Arial"/>
                  </a:rPr>
                  <a:t>dens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30489"/>
        <c:crosses val="autoZero"/>
        <c:crossBetween val="midCat"/>
        <c:dispUnits/>
        <c:majorUnit val="2000"/>
      </c:valAx>
      <c:spPr>
        <a:gradFill rotWithShape="1">
          <a:gsLst>
            <a:gs pos="0">
              <a:srgbClr val="FF0000"/>
            </a:gs>
            <a:gs pos="50000">
              <a:srgbClr val="339933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925"/>
          <c:y val="0.0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180" verticalDpi="180" orientation="portrait" paperSize="9"/>
  <headerFooter>
    <oddHeader>&amp;L&amp;8&amp;F&amp;A&amp;C&amp;"Arial,Fett"AEROLAB&amp;R&amp;"Arial,Fett"&amp;9MBS LUFTFAHRTTECHNIK&amp;"Arial,Standard"&amp;10
&amp;"Arial,Fett"&amp;8Ing. Bernhard Rögner</oddHeader>
    <oddFooter>&amp;R&amp;8&amp;P von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3</xdr:col>
      <xdr:colOff>704850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0"/>
          <a:ext cx="12382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12</xdr:row>
      <xdr:rowOff>47625</xdr:rowOff>
    </xdr:from>
    <xdr:to>
      <xdr:col>6</xdr:col>
      <xdr:colOff>409575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409575" y="1990725"/>
        <a:ext cx="41814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26</xdr:row>
      <xdr:rowOff>114300</xdr:rowOff>
    </xdr:from>
    <xdr:to>
      <xdr:col>6</xdr:col>
      <xdr:colOff>409575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419100" y="4324350"/>
        <a:ext cx="41719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39</xdr:row>
      <xdr:rowOff>19050</xdr:rowOff>
    </xdr:from>
    <xdr:to>
      <xdr:col>6</xdr:col>
      <xdr:colOff>409575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428625" y="6334125"/>
        <a:ext cx="41624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76200</xdr:rowOff>
    </xdr:from>
    <xdr:to>
      <xdr:col>8</xdr:col>
      <xdr:colOff>285750</xdr:colOff>
      <xdr:row>46</xdr:row>
      <xdr:rowOff>142875</xdr:rowOff>
    </xdr:to>
    <xdr:graphicFrame>
      <xdr:nvGraphicFramePr>
        <xdr:cNvPr id="1" name="Chart 5"/>
        <xdr:cNvGraphicFramePr/>
      </xdr:nvGraphicFramePr>
      <xdr:xfrm>
        <a:off x="190500" y="2638425"/>
        <a:ext cx="49434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5:6" ht="12.75">
      <c r="E1" s="2"/>
      <c r="F1" s="3"/>
    </row>
    <row r="2" spans="5:6" ht="12.75">
      <c r="E2" s="2"/>
      <c r="F2" s="3"/>
    </row>
    <row r="3" spans="5:6" ht="12.75">
      <c r="E3" s="2"/>
      <c r="F3" s="3"/>
    </row>
    <row r="6" spans="2:3" ht="30">
      <c r="B6" s="3"/>
      <c r="C6" s="4" t="s">
        <v>0</v>
      </c>
    </row>
    <row r="8" spans="1:2" ht="15.75">
      <c r="A8" s="3"/>
      <c r="B8" s="5"/>
    </row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1" spans="1:3" ht="18">
      <c r="A21" s="1" t="s">
        <v>1</v>
      </c>
      <c r="C21" s="6" t="s">
        <v>2</v>
      </c>
    </row>
    <row r="22" ht="18">
      <c r="C22" s="6" t="s">
        <v>3</v>
      </c>
    </row>
    <row r="23" ht="18">
      <c r="C23" s="6" t="s">
        <v>4</v>
      </c>
    </row>
    <row r="27" spans="1:6" s="7" customFormat="1" ht="18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s="7" customFormat="1" ht="18">
      <c r="A29"/>
      <c r="B29"/>
      <c r="C29"/>
      <c r="D29"/>
      <c r="E29"/>
      <c r="F29"/>
    </row>
    <row r="31" ht="12.75">
      <c r="A31" s="8" t="s">
        <v>5</v>
      </c>
    </row>
    <row r="33" spans="1:8" ht="12.75">
      <c r="A33" s="3"/>
      <c r="B33" s="1" t="s">
        <v>6</v>
      </c>
      <c r="C33" s="3"/>
      <c r="D33" s="9"/>
      <c r="E33" s="9"/>
      <c r="F33" s="9"/>
      <c r="G33" s="9"/>
      <c r="H33" s="9"/>
    </row>
    <row r="34" spans="1:8" ht="12.75">
      <c r="A34" s="3"/>
      <c r="B34" s="1" t="s">
        <v>7</v>
      </c>
      <c r="C34" s="3"/>
      <c r="D34" s="9"/>
      <c r="E34" s="9"/>
      <c r="F34" s="9"/>
      <c r="G34" s="9"/>
      <c r="H34" s="9"/>
    </row>
    <row r="35" spans="1:8" ht="12.75">
      <c r="A35" s="9"/>
      <c r="B35" s="9" t="s">
        <v>8</v>
      </c>
      <c r="C35" s="9"/>
      <c r="D35" s="9"/>
      <c r="E35" s="9"/>
      <c r="F35" s="9"/>
      <c r="G35" s="9"/>
      <c r="H35" s="9"/>
    </row>
    <row r="36" spans="1:8" ht="12.75">
      <c r="A36" s="9"/>
      <c r="B36" s="9" t="s">
        <v>9</v>
      </c>
      <c r="C36" s="9"/>
      <c r="D36" s="9"/>
      <c r="E36" s="9"/>
      <c r="F36" s="9"/>
      <c r="G36" s="9"/>
      <c r="H36" s="9"/>
    </row>
    <row r="37" spans="1:8" ht="12.75">
      <c r="A37" s="9"/>
      <c r="B37" s="9" t="s">
        <v>10</v>
      </c>
      <c r="C37" s="9"/>
      <c r="D37" s="9"/>
      <c r="E37" s="9"/>
      <c r="F37" s="9"/>
      <c r="G37" s="9"/>
      <c r="H37" s="9"/>
    </row>
    <row r="38" spans="1:8" ht="12.75">
      <c r="A38" s="9"/>
      <c r="B38" s="9" t="s">
        <v>11</v>
      </c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10">
        <v>36130</v>
      </c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="11" customFormat="1" ht="12.75"/>
    <row r="56" s="11" customFormat="1" ht="12.75"/>
    <row r="57" s="11" customFormat="1" ht="12.75"/>
    <row r="58" s="11" customFormat="1" ht="12.75"/>
    <row r="59" s="11" customFormat="1" ht="12.75"/>
  </sheetData>
  <printOptions/>
  <pageMargins left="1.1023622047244095" right="0.5511811023622047" top="0.984251968503937" bottom="0.984251968503937" header="0.5118110236220472" footer="0.5118110236220472"/>
  <pageSetup horizontalDpi="360" verticalDpi="360" orientation="portrait" paperSize="9" r:id="rId2"/>
  <headerFooter alignWithMargins="0">
    <oddHeader>&amp;R&amp;"Arial,Fett"&amp;9MBS LUFTFAHRTTECHNIK&amp;"Arial,Standard"
Ing. Bernhard Rögner</oddHeader>
    <oddFooter>&amp;L&amp;9&amp;D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84" zoomScaleNormal="84" workbookViewId="0" topLeftCell="A1">
      <selection activeCell="A1" sqref="A1"/>
    </sheetView>
  </sheetViews>
  <sheetFormatPr defaultColWidth="11.421875" defaultRowHeight="12.75"/>
  <cols>
    <col min="2" max="17" width="7.28125" style="0" customWidth="1"/>
  </cols>
  <sheetData>
    <row r="1" ht="12.75">
      <c r="A1" t="s">
        <v>12</v>
      </c>
    </row>
    <row r="2" ht="12.75">
      <c r="A2" t="s">
        <v>13</v>
      </c>
    </row>
    <row r="4" spans="1:17" ht="12.75">
      <c r="A4" s="12" t="s">
        <v>14</v>
      </c>
      <c r="B4" s="12">
        <v>0</v>
      </c>
      <c r="C4" s="12">
        <f aca="true" t="shared" si="0" ref="C4:Q4">B4+1000</f>
        <v>1000</v>
      </c>
      <c r="D4" s="12">
        <f t="shared" si="0"/>
        <v>2000</v>
      </c>
      <c r="E4" s="12">
        <f t="shared" si="0"/>
        <v>3000</v>
      </c>
      <c r="F4" s="12">
        <f t="shared" si="0"/>
        <v>4000</v>
      </c>
      <c r="G4" s="12">
        <f t="shared" si="0"/>
        <v>5000</v>
      </c>
      <c r="H4" s="12">
        <f t="shared" si="0"/>
        <v>6000</v>
      </c>
      <c r="I4" s="12">
        <f t="shared" si="0"/>
        <v>7000</v>
      </c>
      <c r="J4" s="12">
        <f t="shared" si="0"/>
        <v>8000</v>
      </c>
      <c r="K4" s="12">
        <f t="shared" si="0"/>
        <v>9000</v>
      </c>
      <c r="L4" s="12">
        <f t="shared" si="0"/>
        <v>10000</v>
      </c>
      <c r="M4" s="12">
        <f t="shared" si="0"/>
        <v>11000</v>
      </c>
      <c r="N4" s="12">
        <f t="shared" si="0"/>
        <v>12000</v>
      </c>
      <c r="O4" s="12">
        <f t="shared" si="0"/>
        <v>13000</v>
      </c>
      <c r="P4" s="12">
        <f t="shared" si="0"/>
        <v>14000</v>
      </c>
      <c r="Q4" s="12">
        <f t="shared" si="0"/>
        <v>15000</v>
      </c>
    </row>
    <row r="5" ht="12.75">
      <c r="A5" s="13" t="s">
        <v>15</v>
      </c>
    </row>
    <row r="6" spans="1:17" ht="12.75">
      <c r="A6" s="14">
        <f>-30</f>
        <v>-30</v>
      </c>
      <c r="B6" s="15">
        <v>-5920</v>
      </c>
      <c r="C6" s="15">
        <v>-4636</v>
      </c>
      <c r="D6" s="15">
        <v>-3354</v>
      </c>
      <c r="E6" s="15">
        <v>-2074</v>
      </c>
      <c r="F6" s="15">
        <v>-796</v>
      </c>
      <c r="G6" s="15">
        <v>480</v>
      </c>
      <c r="H6" s="15">
        <v>1753</v>
      </c>
      <c r="I6" s="15">
        <v>3025</v>
      </c>
      <c r="J6" s="15">
        <v>4294</v>
      </c>
      <c r="K6" s="15">
        <v>5562</v>
      </c>
      <c r="L6" s="15">
        <v>6827</v>
      </c>
      <c r="M6" s="15">
        <v>8089</v>
      </c>
      <c r="N6" s="15">
        <v>9350</v>
      </c>
      <c r="O6" s="15">
        <v>10608</v>
      </c>
      <c r="P6" s="15">
        <v>11864</v>
      </c>
      <c r="Q6" s="15">
        <v>13118</v>
      </c>
    </row>
    <row r="7" spans="1:17" ht="12.75">
      <c r="A7" s="14">
        <f aca="true" t="shared" si="1" ref="A7:A20">A6+5</f>
        <v>-25</v>
      </c>
      <c r="B7" s="15">
        <v>-5198</v>
      </c>
      <c r="C7" s="15">
        <v>-3920</v>
      </c>
      <c r="D7" s="15">
        <v>-2644</v>
      </c>
      <c r="E7" s="15">
        <v>-1370</v>
      </c>
      <c r="F7" s="15">
        <v>-98</v>
      </c>
      <c r="G7" s="15">
        <v>1171</v>
      </c>
      <c r="H7" s="15">
        <v>2439</v>
      </c>
      <c r="I7" s="15">
        <v>3704</v>
      </c>
      <c r="J7" s="15">
        <v>4968</v>
      </c>
      <c r="K7" s="15">
        <v>6229</v>
      </c>
      <c r="L7" s="15">
        <v>7488</v>
      </c>
      <c r="M7" s="15">
        <v>8745</v>
      </c>
      <c r="N7" s="15">
        <v>9999</v>
      </c>
      <c r="O7" s="15">
        <v>11252</v>
      </c>
      <c r="P7" s="15">
        <v>12502</v>
      </c>
      <c r="Q7" s="15">
        <v>13750</v>
      </c>
    </row>
    <row r="8" spans="1:17" ht="12.75">
      <c r="A8" s="14">
        <f t="shared" si="1"/>
        <v>-20</v>
      </c>
      <c r="B8" s="15">
        <v>-4493</v>
      </c>
      <c r="C8" s="15">
        <v>-3221</v>
      </c>
      <c r="D8" s="15">
        <v>-1951</v>
      </c>
      <c r="E8" s="15">
        <v>-683</v>
      </c>
      <c r="F8" s="15">
        <v>582</v>
      </c>
      <c r="G8" s="15">
        <v>1846</v>
      </c>
      <c r="H8" s="15">
        <v>3108</v>
      </c>
      <c r="I8" s="15">
        <v>4367</v>
      </c>
      <c r="J8" s="15">
        <v>5625</v>
      </c>
      <c r="K8" s="15">
        <v>6880</v>
      </c>
      <c r="L8" s="15">
        <v>8133</v>
      </c>
      <c r="M8" s="15">
        <v>9384</v>
      </c>
      <c r="N8" s="15">
        <v>10633</v>
      </c>
      <c r="O8" s="15">
        <v>11879</v>
      </c>
      <c r="P8" s="15">
        <v>13123</v>
      </c>
      <c r="Q8" s="15">
        <v>14366</v>
      </c>
    </row>
    <row r="9" spans="1:17" ht="12.75">
      <c r="A9" s="14">
        <f t="shared" si="1"/>
        <v>-15</v>
      </c>
      <c r="B9" s="15">
        <v>-3806</v>
      </c>
      <c r="C9" s="15">
        <v>-2540</v>
      </c>
      <c r="D9" s="15">
        <v>-1276</v>
      </c>
      <c r="E9" s="15">
        <v>-13</v>
      </c>
      <c r="F9" s="15">
        <v>1247</v>
      </c>
      <c r="G9" s="15">
        <v>2505</v>
      </c>
      <c r="H9" s="15">
        <v>3760</v>
      </c>
      <c r="I9" s="15">
        <v>5014</v>
      </c>
      <c r="J9" s="15">
        <v>6266</v>
      </c>
      <c r="K9" s="15">
        <v>7515</v>
      </c>
      <c r="L9" s="15">
        <v>8763</v>
      </c>
      <c r="M9" s="15">
        <v>10008</v>
      </c>
      <c r="N9" s="15">
        <v>11251</v>
      </c>
      <c r="O9" s="15">
        <v>12492</v>
      </c>
      <c r="P9" s="15">
        <v>13730</v>
      </c>
      <c r="Q9" s="15">
        <v>14967</v>
      </c>
    </row>
    <row r="10" spans="1:17" ht="12.75">
      <c r="A10" s="14">
        <f t="shared" si="1"/>
        <v>-10</v>
      </c>
      <c r="B10" s="15">
        <v>-3135</v>
      </c>
      <c r="C10" s="15">
        <v>-1874</v>
      </c>
      <c r="D10" s="15">
        <v>-616</v>
      </c>
      <c r="E10" s="15">
        <v>641</v>
      </c>
      <c r="F10" s="15">
        <v>1895</v>
      </c>
      <c r="G10" s="15">
        <v>3147</v>
      </c>
      <c r="H10" s="15">
        <v>4398</v>
      </c>
      <c r="I10" s="15">
        <v>5646</v>
      </c>
      <c r="J10" s="15">
        <v>6892</v>
      </c>
      <c r="K10" s="15">
        <v>8136</v>
      </c>
      <c r="L10" s="15">
        <v>9377</v>
      </c>
      <c r="M10" s="15">
        <v>10617</v>
      </c>
      <c r="N10" s="15">
        <v>11854</v>
      </c>
      <c r="O10" s="15">
        <v>13089</v>
      </c>
      <c r="P10" s="15">
        <v>14323</v>
      </c>
      <c r="Q10" s="15">
        <v>15553</v>
      </c>
    </row>
    <row r="11" spans="1:17" ht="12.75">
      <c r="A11" s="14">
        <f t="shared" si="1"/>
        <v>-5</v>
      </c>
      <c r="B11" s="15">
        <v>-2479</v>
      </c>
      <c r="C11" s="15">
        <v>-1224</v>
      </c>
      <c r="D11" s="15">
        <v>29</v>
      </c>
      <c r="E11" s="15">
        <v>1280</v>
      </c>
      <c r="F11" s="15">
        <v>2529</v>
      </c>
      <c r="G11" s="15">
        <v>3775</v>
      </c>
      <c r="H11" s="15">
        <v>5020</v>
      </c>
      <c r="I11" s="15">
        <v>6263</v>
      </c>
      <c r="J11" s="15">
        <v>7503</v>
      </c>
      <c r="K11" s="15">
        <v>8741</v>
      </c>
      <c r="L11" s="15">
        <v>9978</v>
      </c>
      <c r="M11" s="15">
        <v>11212</v>
      </c>
      <c r="N11" s="15">
        <v>12444</v>
      </c>
      <c r="O11" s="15">
        <v>13674</v>
      </c>
      <c r="P11" s="15">
        <v>14901</v>
      </c>
      <c r="Q11" s="15">
        <v>16127</v>
      </c>
    </row>
    <row r="12" spans="1:17" ht="12.75">
      <c r="A12" s="14">
        <f t="shared" si="1"/>
        <v>0</v>
      </c>
      <c r="B12" s="15">
        <v>-1838</v>
      </c>
      <c r="C12" s="15">
        <v>-589</v>
      </c>
      <c r="D12" s="15">
        <v>659</v>
      </c>
      <c r="E12" s="15">
        <v>1904</v>
      </c>
      <c r="F12" s="15">
        <v>3148</v>
      </c>
      <c r="G12" s="15">
        <v>4389</v>
      </c>
      <c r="H12" s="15">
        <v>5628</v>
      </c>
      <c r="I12" s="15">
        <v>6865</v>
      </c>
      <c r="J12" s="15">
        <v>8101</v>
      </c>
      <c r="K12" s="15">
        <v>9334</v>
      </c>
      <c r="L12" s="15">
        <v>10564</v>
      </c>
      <c r="M12" s="15">
        <v>11793</v>
      </c>
      <c r="N12" s="15">
        <v>13020</v>
      </c>
      <c r="O12" s="15">
        <v>14244</v>
      </c>
      <c r="P12" s="15">
        <v>15467</v>
      </c>
      <c r="Q12" s="15">
        <v>16687</v>
      </c>
    </row>
    <row r="13" spans="1:17" ht="12.75">
      <c r="A13" s="14">
        <f t="shared" si="1"/>
        <v>5</v>
      </c>
      <c r="B13" s="15">
        <v>-1212</v>
      </c>
      <c r="C13" s="15">
        <v>32</v>
      </c>
      <c r="D13" s="15">
        <v>1274</v>
      </c>
      <c r="E13" s="15">
        <v>2515</v>
      </c>
      <c r="F13" s="15">
        <v>3753</v>
      </c>
      <c r="G13" s="15">
        <v>4989</v>
      </c>
      <c r="H13" s="15">
        <v>6223</v>
      </c>
      <c r="I13" s="15">
        <v>7455</v>
      </c>
      <c r="J13" s="15">
        <v>8685</v>
      </c>
      <c r="K13" s="15">
        <v>9912</v>
      </c>
      <c r="L13" s="15">
        <v>11138</v>
      </c>
      <c r="M13" s="15">
        <v>12362</v>
      </c>
      <c r="N13" s="15">
        <v>13583</v>
      </c>
      <c r="O13" s="15">
        <v>14802</v>
      </c>
      <c r="P13" s="15">
        <v>16019</v>
      </c>
      <c r="Q13" s="15">
        <v>17234</v>
      </c>
    </row>
    <row r="14" spans="1:17" ht="12.75">
      <c r="A14" s="14">
        <f t="shared" si="1"/>
        <v>10</v>
      </c>
      <c r="B14" s="15">
        <v>-599</v>
      </c>
      <c r="C14" s="15">
        <v>640</v>
      </c>
      <c r="D14" s="15">
        <v>1877</v>
      </c>
      <c r="E14" s="15">
        <v>3112</v>
      </c>
      <c r="F14" s="15">
        <v>4345</v>
      </c>
      <c r="G14" s="15">
        <v>5576</v>
      </c>
      <c r="H14" s="15">
        <v>6804</v>
      </c>
      <c r="I14" s="15">
        <v>8031</v>
      </c>
      <c r="J14" s="15">
        <v>9256</v>
      </c>
      <c r="K14" s="15">
        <v>10479</v>
      </c>
      <c r="L14" s="15">
        <v>11699</v>
      </c>
      <c r="M14" s="15">
        <v>12918</v>
      </c>
      <c r="N14" s="15">
        <v>14134</v>
      </c>
      <c r="O14" s="15">
        <v>15348</v>
      </c>
      <c r="P14" s="15">
        <v>16560</v>
      </c>
      <c r="Q14" s="15">
        <v>17770</v>
      </c>
    </row>
    <row r="15" spans="1:17" ht="12.75">
      <c r="A15" s="14">
        <f t="shared" si="1"/>
        <v>15</v>
      </c>
      <c r="B15" s="15">
        <v>0</v>
      </c>
      <c r="C15" s="15">
        <v>1234</v>
      </c>
      <c r="D15" s="15">
        <v>2466</v>
      </c>
      <c r="E15" s="15">
        <v>3696</v>
      </c>
      <c r="F15" s="15">
        <v>4924</v>
      </c>
      <c r="G15" s="15">
        <v>6150</v>
      </c>
      <c r="H15" s="15">
        <v>7373</v>
      </c>
      <c r="I15" s="15">
        <v>8595</v>
      </c>
      <c r="J15" s="15">
        <v>9815</v>
      </c>
      <c r="K15" s="15">
        <v>11033</v>
      </c>
      <c r="L15" s="15">
        <v>12248</v>
      </c>
      <c r="M15" s="15">
        <v>13462</v>
      </c>
      <c r="N15" s="15">
        <v>14673</v>
      </c>
      <c r="O15" s="15">
        <v>15882</v>
      </c>
      <c r="P15" s="15">
        <v>17089</v>
      </c>
      <c r="Q15" s="15">
        <v>18294</v>
      </c>
    </row>
    <row r="16" spans="1:17" ht="12.75">
      <c r="A16" s="14">
        <f t="shared" si="1"/>
        <v>20</v>
      </c>
      <c r="B16" s="15">
        <v>587</v>
      </c>
      <c r="C16" s="15">
        <v>1816</v>
      </c>
      <c r="D16" s="15">
        <v>3043</v>
      </c>
      <c r="E16" s="15">
        <v>4268</v>
      </c>
      <c r="F16" s="15">
        <v>5491</v>
      </c>
      <c r="G16" s="15">
        <v>6712</v>
      </c>
      <c r="H16" s="15">
        <v>7930</v>
      </c>
      <c r="I16" s="15">
        <v>9147</v>
      </c>
      <c r="J16" s="15">
        <v>10362</v>
      </c>
      <c r="K16" s="15">
        <v>11575</v>
      </c>
      <c r="L16" s="15">
        <v>12785</v>
      </c>
      <c r="M16" s="15">
        <v>13994</v>
      </c>
      <c r="N16" s="15">
        <v>15200</v>
      </c>
      <c r="O16" s="15">
        <v>16405</v>
      </c>
      <c r="P16" s="15">
        <v>17607</v>
      </c>
      <c r="Q16" s="15">
        <v>18807</v>
      </c>
    </row>
    <row r="17" spans="1:17" ht="12.75">
      <c r="A17" s="14">
        <f t="shared" si="1"/>
        <v>25</v>
      </c>
      <c r="B17" s="15">
        <v>1161</v>
      </c>
      <c r="C17" s="15">
        <v>2385</v>
      </c>
      <c r="D17" s="15">
        <v>3607</v>
      </c>
      <c r="E17" s="15">
        <v>4828</v>
      </c>
      <c r="F17" s="15">
        <v>6046</v>
      </c>
      <c r="G17" s="15">
        <v>7262</v>
      </c>
      <c r="H17" s="15">
        <v>8476</v>
      </c>
      <c r="I17" s="15">
        <v>9688</v>
      </c>
      <c r="J17" s="15">
        <v>10898</v>
      </c>
      <c r="K17" s="15">
        <v>12106</v>
      </c>
      <c r="L17" s="15">
        <v>13312</v>
      </c>
      <c r="M17" s="15">
        <v>14515</v>
      </c>
      <c r="N17" s="15">
        <v>15717</v>
      </c>
      <c r="O17" s="15">
        <v>16916</v>
      </c>
      <c r="P17" s="15">
        <v>18114</v>
      </c>
      <c r="Q17" s="15">
        <v>19309</v>
      </c>
    </row>
    <row r="18" spans="1:17" ht="12.75">
      <c r="A18" s="14">
        <f t="shared" si="1"/>
        <v>30</v>
      </c>
      <c r="B18" s="15">
        <v>1724</v>
      </c>
      <c r="C18" s="15">
        <v>2943</v>
      </c>
      <c r="D18" s="15">
        <v>4161</v>
      </c>
      <c r="E18" s="15">
        <v>5376</v>
      </c>
      <c r="F18" s="15">
        <v>6589</v>
      </c>
      <c r="G18" s="15">
        <v>7801</v>
      </c>
      <c r="H18" s="15">
        <v>9010</v>
      </c>
      <c r="I18" s="15">
        <v>10217</v>
      </c>
      <c r="J18" s="15">
        <v>11423</v>
      </c>
      <c r="K18" s="15">
        <v>12626</v>
      </c>
      <c r="L18" s="15">
        <v>13827</v>
      </c>
      <c r="M18" s="15">
        <v>15026</v>
      </c>
      <c r="N18" s="15">
        <v>16223</v>
      </c>
      <c r="O18" s="15">
        <v>17418</v>
      </c>
      <c r="P18" s="15">
        <v>18610</v>
      </c>
      <c r="Q18" s="15">
        <v>19801</v>
      </c>
    </row>
    <row r="19" spans="1:17" ht="12.75">
      <c r="A19" s="14">
        <f t="shared" si="1"/>
        <v>35</v>
      </c>
      <c r="B19" s="15">
        <v>2275</v>
      </c>
      <c r="C19" s="15">
        <v>3490</v>
      </c>
      <c r="D19" s="15">
        <v>4703</v>
      </c>
      <c r="E19" s="15">
        <v>5913</v>
      </c>
      <c r="F19" s="15">
        <v>7122</v>
      </c>
      <c r="G19" s="15">
        <v>8329</v>
      </c>
      <c r="H19" s="15">
        <v>9533</v>
      </c>
      <c r="I19" s="15">
        <v>10736</v>
      </c>
      <c r="J19" s="15">
        <v>11937</v>
      </c>
      <c r="K19" s="15">
        <v>13135</v>
      </c>
      <c r="L19" s="15">
        <v>14332</v>
      </c>
      <c r="M19" s="15">
        <v>15526</v>
      </c>
      <c r="N19" s="15">
        <v>16719</v>
      </c>
      <c r="O19" s="15">
        <v>17909</v>
      </c>
      <c r="P19" s="15">
        <v>19097</v>
      </c>
      <c r="Q19" s="15">
        <v>20283</v>
      </c>
    </row>
    <row r="20" spans="1:17" ht="12.75">
      <c r="A20" s="14">
        <f t="shared" si="1"/>
        <v>40</v>
      </c>
      <c r="B20" s="15">
        <v>2816</v>
      </c>
      <c r="C20" s="15">
        <v>4026</v>
      </c>
      <c r="D20" s="15">
        <v>5234</v>
      </c>
      <c r="E20" s="15">
        <v>6440</v>
      </c>
      <c r="F20" s="15">
        <v>7644</v>
      </c>
      <c r="G20" s="15">
        <v>8846</v>
      </c>
      <c r="H20" s="15">
        <v>10046</v>
      </c>
      <c r="I20" s="15">
        <v>11245</v>
      </c>
      <c r="J20" s="15">
        <v>12441</v>
      </c>
      <c r="K20" s="15">
        <v>13635</v>
      </c>
      <c r="L20" s="15">
        <v>14827</v>
      </c>
      <c r="M20" s="15">
        <v>16017</v>
      </c>
      <c r="N20" s="15">
        <v>17204</v>
      </c>
      <c r="O20" s="15">
        <v>18390</v>
      </c>
      <c r="P20" s="15">
        <v>19574</v>
      </c>
      <c r="Q20" s="15">
        <v>20755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</sheetData>
  <printOptions/>
  <pageMargins left="0.75" right="0.75" top="1" bottom="1" header="0.4921259845" footer="0.4921259845"/>
  <pageSetup horizontalDpi="180" verticalDpi="180" orientation="landscape" paperSize="9" r:id="rId1"/>
  <headerFooter alignWithMargins="0">
    <oddHeader>&amp;L&amp;8&amp;F&amp;A&amp;C&amp;"Arial,Fett"AEROLAB&amp;R&amp;"Arial,Fett"&amp;9MBS LUFTFAHRTTECHNIK&amp;10
&amp;8Ing. Bernhard Rögner</oddHeader>
    <oddFooter>&amp;R&amp;8&amp;P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84" zoomScaleNormal="84" workbookViewId="0" topLeftCell="A12">
      <selection activeCell="G29" sqref="G29"/>
    </sheetView>
  </sheetViews>
  <sheetFormatPr defaultColWidth="11.421875" defaultRowHeight="12.75"/>
  <cols>
    <col min="1" max="1" width="13.8515625" style="0" customWidth="1"/>
    <col min="3" max="3" width="7.28125" style="0" customWidth="1"/>
    <col min="5" max="5" width="7.28125" style="0" customWidth="1"/>
    <col min="7" max="7" width="11.28125" style="0" customWidth="1"/>
    <col min="8" max="17" width="7.28125" style="0" customWidth="1"/>
  </cols>
  <sheetData>
    <row r="1" ht="12.75">
      <c r="A1" t="s">
        <v>26</v>
      </c>
    </row>
    <row r="3" ht="12.75">
      <c r="A3" t="s">
        <v>27</v>
      </c>
    </row>
    <row r="4" spans="1:6" ht="12.75">
      <c r="A4" s="16" t="s">
        <v>19</v>
      </c>
      <c r="B4" s="16" t="s">
        <v>20</v>
      </c>
      <c r="C4" s="16"/>
      <c r="D4" s="16" t="s">
        <v>21</v>
      </c>
      <c r="E4" s="16"/>
      <c r="F4" s="16" t="s">
        <v>22</v>
      </c>
    </row>
    <row r="5" spans="1:6" ht="12.75">
      <c r="A5">
        <v>0</v>
      </c>
      <c r="B5" s="17">
        <v>-0.2777</v>
      </c>
      <c r="D5" s="18">
        <v>127.28</v>
      </c>
      <c r="F5" s="19">
        <v>-1841</v>
      </c>
    </row>
    <row r="6" spans="1:6" ht="12.75">
      <c r="A6">
        <f>A5+2000</f>
        <v>2000</v>
      </c>
      <c r="B6" s="17">
        <v>-0.2729</v>
      </c>
      <c r="D6" s="18">
        <v>125.13</v>
      </c>
      <c r="F6" s="19">
        <v>655.99</v>
      </c>
    </row>
    <row r="7" spans="1:6" ht="12.75">
      <c r="A7">
        <f aca="true" t="shared" si="0" ref="A7:A12">A6+2000</f>
        <v>4000</v>
      </c>
      <c r="B7" s="17">
        <v>-0.2686</v>
      </c>
      <c r="D7" s="18">
        <v>122.98</v>
      </c>
      <c r="F7" s="19">
        <v>3145.2</v>
      </c>
    </row>
    <row r="8" spans="1:6" ht="12.75">
      <c r="A8">
        <f t="shared" si="0"/>
        <v>6000</v>
      </c>
      <c r="B8" s="17">
        <v>-0.2637</v>
      </c>
      <c r="D8" s="18">
        <v>120.83</v>
      </c>
      <c r="F8" s="19">
        <v>5625.6</v>
      </c>
    </row>
    <row r="9" spans="1:6" ht="12.75">
      <c r="A9">
        <f t="shared" si="0"/>
        <v>8000</v>
      </c>
      <c r="B9" s="17">
        <v>-0.2589</v>
      </c>
      <c r="D9" s="18">
        <v>118.7</v>
      </c>
      <c r="F9" s="19">
        <v>8098.2</v>
      </c>
    </row>
    <row r="10" spans="1:6" ht="12.75">
      <c r="A10">
        <f t="shared" si="0"/>
        <v>10000</v>
      </c>
      <c r="B10" s="17">
        <v>-0.2538</v>
      </c>
      <c r="D10" s="18">
        <v>116.56</v>
      </c>
      <c r="F10" s="19">
        <v>10562</v>
      </c>
    </row>
    <row r="11" spans="1:6" ht="12.75">
      <c r="A11">
        <f t="shared" si="0"/>
        <v>12000</v>
      </c>
      <c r="B11" s="17">
        <v>-0.2497</v>
      </c>
      <c r="D11" s="18">
        <v>114.44</v>
      </c>
      <c r="F11" s="19">
        <v>13017</v>
      </c>
    </row>
    <row r="12" spans="1:6" ht="12.75">
      <c r="A12">
        <f t="shared" si="0"/>
        <v>14000</v>
      </c>
      <c r="B12" s="17">
        <v>-0.2451</v>
      </c>
      <c r="D12" s="18">
        <v>112.33</v>
      </c>
      <c r="F12" s="19">
        <v>15464</v>
      </c>
    </row>
    <row r="24" ht="12.75">
      <c r="H24" s="18"/>
    </row>
  </sheetData>
  <printOptions/>
  <pageMargins left="0.75" right="0.75" top="1" bottom="1" header="0.4921259845" footer="0.4921259845"/>
  <pageSetup horizontalDpi="180" verticalDpi="180" orientation="portrait" paperSize="9" r:id="rId2"/>
  <headerFooter alignWithMargins="0">
    <oddHeader>&amp;L&amp;8&amp;F&amp;A&amp;C&amp;"Arial,Fett"AEROLAB&amp;R&amp;"Arial,Fett"&amp;9MBS LUFTFAHRTTECHNIK&amp;10
&amp;8Ing. Bernhard Rögner</oddHeader>
    <oddFooter>&amp;R&amp;8&amp;P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52"/>
  <sheetViews>
    <sheetView tabSelected="1" workbookViewId="0" topLeftCell="A1">
      <selection activeCell="B52" sqref="B52"/>
    </sheetView>
  </sheetViews>
  <sheetFormatPr defaultColWidth="11.421875" defaultRowHeight="12.75"/>
  <cols>
    <col min="1" max="1" width="18.7109375" style="0" customWidth="1"/>
    <col min="2" max="2" width="7.7109375" style="0" customWidth="1"/>
    <col min="3" max="9" width="7.7109375" style="0" bestFit="1" customWidth="1"/>
    <col min="10" max="17" width="7.28125" style="0" customWidth="1"/>
  </cols>
  <sheetData>
    <row r="3" spans="1:5" ht="18">
      <c r="A3" s="20" t="s">
        <v>29</v>
      </c>
      <c r="E3" t="s">
        <v>30</v>
      </c>
    </row>
    <row r="4" spans="1:5" ht="18">
      <c r="A4" s="20"/>
      <c r="E4" t="s">
        <v>31</v>
      </c>
    </row>
    <row r="10" spans="1:9" ht="12.75">
      <c r="A10" t="s">
        <v>24</v>
      </c>
      <c r="B10">
        <v>0</v>
      </c>
      <c r="C10">
        <v>1000</v>
      </c>
      <c r="D10">
        <v>2000</v>
      </c>
      <c r="E10">
        <v>3000</v>
      </c>
      <c r="F10">
        <v>4000</v>
      </c>
      <c r="G10">
        <v>5000</v>
      </c>
      <c r="H10">
        <v>6000</v>
      </c>
      <c r="I10">
        <v>7000</v>
      </c>
    </row>
    <row r="11" spans="1:9" ht="12.75">
      <c r="A11" t="s">
        <v>23</v>
      </c>
      <c r="B11">
        <v>15</v>
      </c>
      <c r="C11">
        <v>13.02</v>
      </c>
      <c r="D11">
        <v>11.04</v>
      </c>
      <c r="E11">
        <v>9.06</v>
      </c>
      <c r="F11">
        <v>7.08</v>
      </c>
      <c r="G11">
        <v>5.09</v>
      </c>
      <c r="H11">
        <v>3.11</v>
      </c>
      <c r="I11">
        <v>1.13</v>
      </c>
    </row>
    <row r="13" spans="1:9" ht="12.75">
      <c r="A13" t="s">
        <v>25</v>
      </c>
      <c r="B13" s="18">
        <f aca="true" t="shared" si="0" ref="B13:I13">(0.000002*B10-0.2777)*B11^2+(-0.0011*B10+127.26)*B11+(1.2361*B10-1811.8)</f>
        <v>34.617500000000064</v>
      </c>
      <c r="C13" s="18">
        <f t="shared" si="0"/>
        <v>1020.16642572</v>
      </c>
      <c r="D13" s="18">
        <f t="shared" si="0"/>
        <v>2007.7034060799997</v>
      </c>
      <c r="E13" s="18">
        <f t="shared" si="0"/>
        <v>2997.27548588</v>
      </c>
      <c r="F13" s="18">
        <f t="shared" si="0"/>
        <v>3988.9297099199994</v>
      </c>
      <c r="G13" s="18">
        <f t="shared" si="0"/>
        <v>4981.52280163</v>
      </c>
      <c r="H13" s="18">
        <f t="shared" si="0"/>
        <v>5977.48272303</v>
      </c>
      <c r="I13" s="18">
        <f t="shared" si="0"/>
        <v>6975.666081470001</v>
      </c>
    </row>
    <row r="14" spans="1:9" ht="12.75">
      <c r="A14" t="s">
        <v>28</v>
      </c>
      <c r="B14">
        <v>0</v>
      </c>
      <c r="C14">
        <v>1000</v>
      </c>
      <c r="D14">
        <v>2000</v>
      </c>
      <c r="E14">
        <v>3000</v>
      </c>
      <c r="F14">
        <v>4000</v>
      </c>
      <c r="G14">
        <v>5000</v>
      </c>
      <c r="H14">
        <v>6000</v>
      </c>
      <c r="I14">
        <v>7000</v>
      </c>
    </row>
    <row r="49" spans="1:9" ht="12.75">
      <c r="A49" t="s">
        <v>24</v>
      </c>
      <c r="B49">
        <v>3000</v>
      </c>
      <c r="C49">
        <v>3000</v>
      </c>
      <c r="D49">
        <v>3000</v>
      </c>
      <c r="E49">
        <v>3000</v>
      </c>
      <c r="F49">
        <v>3000</v>
      </c>
      <c r="G49">
        <v>3000</v>
      </c>
      <c r="H49">
        <v>3000</v>
      </c>
      <c r="I49">
        <v>3000</v>
      </c>
    </row>
    <row r="50" spans="1:9" ht="12.75">
      <c r="A50" t="s">
        <v>23</v>
      </c>
      <c r="B50">
        <v>7.06</v>
      </c>
      <c r="C50">
        <v>7.56</v>
      </c>
      <c r="D50">
        <v>8.06</v>
      </c>
      <c r="E50">
        <v>8.56</v>
      </c>
      <c r="F50">
        <v>9.06</v>
      </c>
      <c r="G50">
        <v>9.56</v>
      </c>
      <c r="H50">
        <v>10.06</v>
      </c>
      <c r="I50">
        <v>10.56</v>
      </c>
    </row>
    <row r="52" spans="1:9" ht="12.75">
      <c r="A52" t="s">
        <v>25</v>
      </c>
      <c r="B52" s="18">
        <f aca="true" t="shared" si="1" ref="B52:I52">(0.000002*B49-0.2777)*B50^2+(-0.0011*B49+127.26)*B50+(1.2361*B49-1811.8)</f>
        <v>2758.1150938799997</v>
      </c>
      <c r="C52" s="18">
        <f t="shared" si="1"/>
        <v>2818.1089668799996</v>
      </c>
      <c r="D52" s="18">
        <f t="shared" si="1"/>
        <v>2877.96698988</v>
      </c>
      <c r="E52" s="18">
        <f t="shared" si="1"/>
        <v>2937.68916288</v>
      </c>
      <c r="F52" s="18">
        <f t="shared" si="1"/>
        <v>2997.27548588</v>
      </c>
      <c r="G52" s="18">
        <f t="shared" si="1"/>
        <v>3056.72595888</v>
      </c>
      <c r="H52" s="18">
        <f t="shared" si="1"/>
        <v>3116.04058188</v>
      </c>
      <c r="I52" s="18">
        <f t="shared" si="1"/>
        <v>3175.2193548799996</v>
      </c>
    </row>
  </sheetData>
  <printOptions/>
  <pageMargins left="0.75" right="0.75" top="1" bottom="1" header="0.4921259845" footer="0.4921259845"/>
  <pageSetup horizontalDpi="180" verticalDpi="180" orientation="portrait" paperSize="9" r:id="rId4"/>
  <headerFooter alignWithMargins="0">
    <oddHeader>&amp;L&amp;8&amp;F&amp;A&amp;C&amp;"Arial,Fett"AEROLAB&amp;R&amp;"Arial,Fett"&amp;9MBS LUFTFAHRTTECHNIK&amp;10
&amp;8Ing. Bernhard Rögner</oddHeader>
    <oddFooter>&amp;R&amp;8&amp;P von &amp;N</oddFooter>
  </headerFooter>
  <drawing r:id="rId3"/>
  <legacyDrawing r:id="rId2"/>
  <oleObjects>
    <oleObject progId="Equation.3" shapeId="25080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4" zoomScaleNormal="84" workbookViewId="0" topLeftCell="A1">
      <selection activeCell="L16" sqref="L16"/>
    </sheetView>
  </sheetViews>
  <sheetFormatPr defaultColWidth="11.421875" defaultRowHeight="12.75"/>
  <cols>
    <col min="1" max="1" width="19.00390625" style="0" customWidth="1"/>
    <col min="2" max="2" width="5.7109375" style="0" bestFit="1" customWidth="1"/>
    <col min="3" max="9" width="7.7109375" style="0" bestFit="1" customWidth="1"/>
    <col min="10" max="17" width="7.28125" style="0" customWidth="1"/>
  </cols>
  <sheetData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80" verticalDpi="180" orientation="portrait" paperSize="9" r:id="rId3"/>
  <headerFooter alignWithMargins="0">
    <oddHeader>&amp;L&amp;8&amp;F&amp;A&amp;C&amp;"Arial,Fett"AEROLAB&amp;R&amp;"Arial,Fett"&amp;9MBS LUFTFAHRTTECHNIK&amp;10
&amp;8Ing. Bernhard Rögner</oddHeader>
    <oddFooter>&amp;R&amp;8&amp;P von &amp;N</oddFooter>
  </headerFooter>
  <legacyDrawing r:id="rId2"/>
  <oleObjects>
    <oleObject progId="Word.Document.6" shapeId="25806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DICHTEHÖHENFORMEL</dc:title>
  <dc:subject>Formel zur Errechnung der Dichtehöhe in Tabellenkalkulationsprogrammen</dc:subject>
  <dc:creator>MBS B.RÖGNER</dc:creator>
  <cp:keywords/>
  <dc:description/>
  <cp:lastModifiedBy>Unknown User</cp:lastModifiedBy>
  <cp:lastPrinted>2000-12-31T13:06:23Z</cp:lastPrinted>
  <dcterms:created xsi:type="dcterms:W3CDTF">1999-01-12T10:17:55Z</dcterms:created>
  <dcterms:modified xsi:type="dcterms:W3CDTF">2001-09-15T21:00:42Z</dcterms:modified>
  <cp:category/>
  <cp:version/>
  <cp:contentType/>
  <cp:contentStatus/>
</cp:coreProperties>
</file>