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90" windowWidth="13200" windowHeight="81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<sst xmlns="http://schemas.openxmlformats.org/spreadsheetml/2006/main" count="22" uniqueCount="13">
  <si>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TAS-RECHNER</t>
  </si>
  <si>
    <t>Grüne Felder sind Eingabefelder und können überschrieben werden!</t>
  </si>
  <si>
    <t>UMRECHNUNG CAS in TAS</t>
  </si>
  <si>
    <t>"m" für Meter</t>
  </si>
  <si>
    <t>"ft" für Fuß</t>
  </si>
  <si>
    <t>PRESSALT.</t>
  </si>
  <si>
    <t>ft</t>
  </si>
  <si>
    <t>TEMP.</t>
  </si>
  <si>
    <t>°C</t>
  </si>
  <si>
    <t>CAS</t>
  </si>
  <si>
    <t>kt</t>
  </si>
  <si>
    <t>TAS</t>
  </si>
  <si>
    <t>UMRECHNUNG TAS in CAS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</si>
</sst>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0.0"/>
    <numFmt numFmtId="173" formatCode="0.00000"/>
    <numFmt numFmtId="174" formatCode="0.000000"/>
    <numFmt numFmtId="175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i/>
      <sz val="8"/>
      <color indexed="5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11"/>
        <bgColor indexed="9"/>
      </patternFill>
    </fill>
    <fill>
      <patternFill patternType="lightGray">
        <fgColor indexed="10"/>
        <bgColor indexed="9"/>
      </patternFill>
    </fill>
  </fills>
  <borders count="9">
    <border>
      <left/>
      <right/>
      <top/>
      <bottom/>
      <diagonal/>
    </border>
    <border>
      <left style="medium">
        <color indexed="24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 style="medium">
        <color indexed="24"/>
      </right>
      <top style="medium">
        <color indexed="24"/>
      </top>
      <bottom>
        <color indexed="63"/>
      </bottom>
    </border>
    <border>
      <left style="medium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4"/>
      </right>
      <top>
        <color indexed="63"/>
      </top>
      <bottom>
        <color indexed="63"/>
      </bottom>
    </border>
    <border>
      <left style="medium">
        <color indexed="24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 style="medium">
        <color indexed="24"/>
      </right>
      <top>
        <color indexed="63"/>
      </top>
      <bottom style="medium">
        <color indexed="2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2" borderId="0" xfId="0" applyFill="1" applyAlignment="1">
      <alignment/>
    </xf>
    <xf numFmtId="173" fontId="7" fillId="0" borderId="0" xfId="0" applyNumberFormat="1" applyFont="1" applyAlignment="1">
      <alignment/>
    </xf>
    <xf numFmtId="2" fontId="5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>
      <alignment/>
    </xf>
    <xf numFmtId="173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2" fontId="0" fillId="0" borderId="4" xfId="0" applyNumberFormat="1" applyBorder="1" applyAlignment="1" applyProtection="1">
      <alignment/>
      <protection/>
    </xf>
    <xf numFmtId="175" fontId="6" fillId="0" borderId="5" xfId="0" applyNumberFormat="1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173" fontId="0" fillId="0" borderId="4" xfId="0" applyNumberFormat="1" applyBorder="1" applyAlignment="1" applyProtection="1">
      <alignment/>
      <protection/>
    </xf>
    <xf numFmtId="2" fontId="1" fillId="4" borderId="5" xfId="0" applyNumberFormat="1" applyFont="1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1" fillId="4" borderId="7" xfId="0" applyNumberFormat="1" applyFont="1" applyFill="1" applyBorder="1" applyAlignment="1" applyProtection="1">
      <alignment horizontal="center"/>
      <protection/>
    </xf>
    <xf numFmtId="2" fontId="1" fillId="4" borderId="7" xfId="0" applyNumberFormat="1" applyFont="1" applyFill="1" applyBorder="1" applyAlignment="1" applyProtection="1">
      <alignment/>
      <protection/>
    </xf>
    <xf numFmtId="2" fontId="1" fillId="4" borderId="8" xfId="0" applyNumberFormat="1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173" fontId="0" fillId="0" borderId="6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11.421875" style="5" customWidth="1"/>
    <col min="3" max="3" width="10.00390625" style="2" customWidth="1"/>
    <col min="4" max="4" width="7.57421875" style="2" customWidth="1"/>
    <col min="5" max="5" width="7.57421875" style="3" customWidth="1"/>
    <col min="6" max="6" width="7.57421875" style="0" customWidth="1"/>
    <col min="7" max="7" width="5.00390625" style="0" customWidth="1"/>
    <col min="8" max="8" width="6.140625" style="2" customWidth="1"/>
    <col min="9" max="9" width="7.57421875" style="2" customWidth="1"/>
    <col min="10" max="10" width="7.57421875" style="3" customWidth="1"/>
    <col min="12" max="12" width="8.57421875" style="4" customWidth="1"/>
    <col min="13" max="13" width="7.57421875" style="2" customWidth="1"/>
    <col min="44" max="16384" width="11.421875" style="5" customWidth="1"/>
  </cols>
  <sheetData>
    <row r="1" spans="1:5" ht="18">
      <c r="A1" s="1" t="s">
        <v>0</v>
      </c>
      <c r="E1"/>
    </row>
    <row r="2" spans="1:5" ht="12.75">
      <c r="A2"/>
      <c r="D2" s="6" t="s">
        <v>1</v>
      </c>
      <c r="E2"/>
    </row>
    <row r="3" spans="1:5" ht="13.5" thickBot="1">
      <c r="A3"/>
      <c r="D3" s="6"/>
      <c r="E3"/>
    </row>
    <row r="4" spans="1:6" ht="12.75">
      <c r="A4"/>
      <c r="B4" s="15" t="s">
        <v>2</v>
      </c>
      <c r="C4" s="17"/>
      <c r="D4" s="17"/>
      <c r="E4" s="16"/>
      <c r="F4" s="18"/>
    </row>
    <row r="5" spans="1:6" ht="12.75">
      <c r="A5"/>
      <c r="B5" s="19"/>
      <c r="C5" s="7" t="s">
        <v>3</v>
      </c>
      <c r="D5" s="8"/>
      <c r="E5" s="9"/>
      <c r="F5" s="20"/>
    </row>
    <row r="6" spans="1:6" ht="12.75">
      <c r="A6"/>
      <c r="B6" s="19"/>
      <c r="C6" s="7" t="s">
        <v>4</v>
      </c>
      <c r="D6" s="8"/>
      <c r="E6" s="9"/>
      <c r="F6" s="20"/>
    </row>
    <row r="7" spans="1:8" ht="12.75">
      <c r="A7"/>
      <c r="B7" s="21" t="s">
        <v>5</v>
      </c>
      <c r="C7" s="10" t="s">
        <v>6</v>
      </c>
      <c r="D7" s="11">
        <v>4500</v>
      </c>
      <c r="E7" s="12">
        <f>IF(C7="m",D7/0.3048,D7)</f>
        <v>4500</v>
      </c>
      <c r="F7" s="22">
        <f>0.0000000000000000004*E8^5-0.000000000000003*E8^4-0.00000000019*E8^3+0.000006*E8^2-0.1201*E8+1013.3</f>
        <v>859.3596126081064</v>
      </c>
      <c r="H7"/>
    </row>
    <row r="8" spans="1:8" ht="12.75">
      <c r="A8"/>
      <c r="B8" s="21" t="s">
        <v>7</v>
      </c>
      <c r="C8" s="10" t="s">
        <v>8</v>
      </c>
      <c r="D8" s="11">
        <v>19.75</v>
      </c>
      <c r="E8" s="13">
        <f>E7*0.3048</f>
        <v>1371.6000000000001</v>
      </c>
      <c r="F8" s="23"/>
      <c r="H8"/>
    </row>
    <row r="9" spans="1:6" ht="12.75">
      <c r="A9"/>
      <c r="B9" s="30" t="s">
        <v>9</v>
      </c>
      <c r="C9" s="10" t="s">
        <v>10</v>
      </c>
      <c r="D9" s="11">
        <v>96.5</v>
      </c>
      <c r="E9" s="14" t="str">
        <f>IF(C9="kt","km/h","kt")</f>
        <v>km/h</v>
      </c>
      <c r="F9" s="25">
        <f>IF(C9="kt",D9*1.8532,D9)</f>
        <v>178.8338</v>
      </c>
    </row>
    <row r="10" spans="1:44" ht="13.5" thickBot="1">
      <c r="A10"/>
      <c r="B10" s="31" t="s">
        <v>11</v>
      </c>
      <c r="C10" s="27" t="str">
        <f>IF(C9="km/h","km/h",C9)</f>
        <v>kt</v>
      </c>
      <c r="D10" s="28">
        <f>D9*(1013.25/F7*(273.16+D8)/288.16)^0.5</f>
        <v>105.64486721857287</v>
      </c>
      <c r="E10" s="27" t="str">
        <f>IF(C9="kt","km/h","kt")</f>
        <v>km/h</v>
      </c>
      <c r="F10" s="29">
        <f>IF(C9="kt",D10*1.8532,D10)</f>
        <v>195.78106792945923</v>
      </c>
      <c r="G10" s="4"/>
      <c r="H10"/>
      <c r="J10" s="2"/>
      <c r="K10" s="3"/>
      <c r="L10"/>
      <c r="M10" s="4"/>
      <c r="N10" s="2"/>
      <c r="AR10"/>
    </row>
    <row r="11" spans="1:5" ht="12.75">
      <c r="A11"/>
      <c r="C11"/>
      <c r="D11"/>
      <c r="E11"/>
    </row>
    <row r="12" spans="1:4" ht="13.5" thickBot="1">
      <c r="A12"/>
      <c r="C12"/>
      <c r="D12" s="3"/>
    </row>
    <row r="13" spans="1:6" ht="12.75">
      <c r="A13"/>
      <c r="B13" s="15" t="s">
        <v>12</v>
      </c>
      <c r="C13" s="16"/>
      <c r="D13" s="17"/>
      <c r="E13" s="16"/>
      <c r="F13" s="18"/>
    </row>
    <row r="14" spans="1:6" ht="12.75">
      <c r="A14"/>
      <c r="B14" s="19"/>
      <c r="C14" s="7" t="s">
        <v>3</v>
      </c>
      <c r="D14" s="8"/>
      <c r="E14" s="9"/>
      <c r="F14" s="20"/>
    </row>
    <row r="15" spans="1:6" ht="12.75">
      <c r="A15"/>
      <c r="B15" s="19"/>
      <c r="C15" s="7" t="s">
        <v>4</v>
      </c>
      <c r="D15" s="8"/>
      <c r="E15" s="9"/>
      <c r="F15" s="20"/>
    </row>
    <row r="16" spans="2:6" ht="12.75">
      <c r="B16" s="21" t="s">
        <v>5</v>
      </c>
      <c r="C16" s="10" t="s">
        <v>6</v>
      </c>
      <c r="D16" s="11">
        <v>4975</v>
      </c>
      <c r="E16" s="12">
        <f>IF(C16="m",D16/0.3048,D16)</f>
        <v>4975</v>
      </c>
      <c r="F16" s="22">
        <f>0.0000000000000000004*E17^5-0.000000000000003*E17^4-0.00000000019*E17^3+0.000006*E17^2-0.1201*E17+1013.3</f>
        <v>844.3040694148492</v>
      </c>
    </row>
    <row r="17" spans="2:6" ht="12.75">
      <c r="B17" s="21" t="s">
        <v>7</v>
      </c>
      <c r="C17" s="10" t="s">
        <v>8</v>
      </c>
      <c r="D17" s="11">
        <v>24</v>
      </c>
      <c r="E17" s="13">
        <f>E16*0.3048</f>
        <v>1516.38</v>
      </c>
      <c r="F17" s="23"/>
    </row>
    <row r="18" spans="2:6" ht="12.75">
      <c r="B18" s="24" t="s">
        <v>11</v>
      </c>
      <c r="C18" s="10" t="s">
        <v>10</v>
      </c>
      <c r="D18" s="11">
        <v>167.97</v>
      </c>
      <c r="E18" s="14" t="str">
        <f>IF(C18="kt","km/h","kt")</f>
        <v>km/h</v>
      </c>
      <c r="F18" s="25">
        <f>IF(C18="kt",D18*1.8532,D18)</f>
        <v>311.282004</v>
      </c>
    </row>
    <row r="19" spans="2:6" ht="13.5" thickBot="1">
      <c r="B19" s="26" t="s">
        <v>9</v>
      </c>
      <c r="C19" s="27" t="str">
        <f>IF(C18="km/h","km/h",C18)</f>
        <v>kt</v>
      </c>
      <c r="D19" s="28">
        <f>D18/(1013.25/F16*(273.16+D17)/288.16)^0.5</f>
        <v>150.98872929712783</v>
      </c>
      <c r="E19" s="27" t="str">
        <f>IF(C18="kt","km/h","kt")</f>
        <v>km/h</v>
      </c>
      <c r="F19" s="29">
        <f>IF(C18="kt",D19*1.8532,D19)</f>
        <v>279.81231313343727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RECHENSCHEMA ZUR UMRECHNUNG VON CAS IN TAS</dc:title>
  <dc:subject/>
  <dc:creator>Ing.Bernhard Rögner</dc:creator>
  <cp:keywords/>
  <dc:description/>
  <cp:lastModifiedBy>Unknown User</cp:lastModifiedBy>
  <dcterms:created xsi:type="dcterms:W3CDTF">1998-09-24T20:12:02Z</dcterms:created>
  <dcterms:modified xsi:type="dcterms:W3CDTF">2001-08-20T18:11:58Z</dcterms:modified>
  <cp:category/>
  <cp:version/>
  <cp:contentType/>
  <cp:contentStatus/>
</cp:coreProperties>
</file>